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Galoyan\Desktop\"/>
    </mc:Choice>
  </mc:AlternateContent>
  <bookViews>
    <workbookView xWindow="0" yWindow="0" windowWidth="21600" windowHeight="10020"/>
  </bookViews>
  <sheets>
    <sheet name="HypergeomVerteilung" sheetId="4" r:id="rId1"/>
  </sheets>
  <calcPr calcId="171027"/>
</workbook>
</file>

<file path=xl/calcChain.xml><?xml version="1.0" encoding="utf-8"?>
<calcChain xmlns="http://schemas.openxmlformats.org/spreadsheetml/2006/main">
  <c r="D3" i="4" l="1"/>
  <c r="D6" i="4" s="1"/>
  <c r="D4" i="4"/>
  <c r="E11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07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80" i="4"/>
  <c r="E21" i="4"/>
  <c r="E15" i="4"/>
  <c r="E13" i="4"/>
  <c r="E12" i="4"/>
  <c r="E18" i="4" s="1"/>
  <c r="D7" i="4" l="1"/>
  <c r="D5" i="4"/>
  <c r="D9" i="4" l="1"/>
  <c r="D15" i="4"/>
  <c r="F25" i="4" s="1"/>
  <c r="E34" i="4" s="1"/>
  <c r="F7" i="4"/>
  <c r="D16" i="4" l="1"/>
  <c r="F26" i="4" s="1"/>
  <c r="E35" i="4" s="1"/>
  <c r="F35" i="4" s="1"/>
  <c r="F34" i="4"/>
  <c r="E43" i="4"/>
  <c r="F43" i="4" s="1"/>
  <c r="G15" i="4"/>
  <c r="Q24" i="4"/>
  <c r="W24" i="4"/>
  <c r="M24" i="4"/>
  <c r="H7" i="4"/>
  <c r="O24" i="4"/>
  <c r="S24" i="4"/>
  <c r="U24" i="4"/>
  <c r="K76" i="4"/>
  <c r="I25" i="4" l="1"/>
  <c r="I27" i="4"/>
  <c r="K127" i="4"/>
  <c r="K132" i="4"/>
  <c r="K118" i="4"/>
  <c r="K100" i="4"/>
  <c r="K53" i="4"/>
  <c r="K24" i="4"/>
  <c r="K64" i="4"/>
  <c r="I43" i="4"/>
  <c r="K68" i="4"/>
  <c r="E44" i="4"/>
  <c r="F44" i="4" s="1"/>
  <c r="I44" i="4" s="1"/>
  <c r="K98" i="4"/>
  <c r="K74" i="4"/>
  <c r="D17" i="4"/>
  <c r="D21" i="4" s="1"/>
  <c r="G16" i="4"/>
  <c r="K103" i="4"/>
  <c r="K92" i="4"/>
  <c r="K71" i="4"/>
  <c r="K99" i="4"/>
  <c r="K129" i="4"/>
  <c r="K75" i="4"/>
  <c r="K57" i="4"/>
  <c r="K124" i="4"/>
  <c r="K119" i="4"/>
  <c r="K114" i="4"/>
  <c r="K125" i="4"/>
  <c r="K95" i="4"/>
  <c r="K63" i="4"/>
  <c r="K88" i="4"/>
  <c r="K116" i="4"/>
  <c r="I26" i="4"/>
  <c r="K115" i="4"/>
  <c r="K130" i="4"/>
  <c r="K106" i="4"/>
  <c r="K128" i="4"/>
  <c r="K113" i="4"/>
  <c r="K91" i="4"/>
  <c r="K89" i="4"/>
  <c r="K90" i="4"/>
  <c r="K65" i="4"/>
  <c r="K78" i="4"/>
  <c r="K104" i="4"/>
  <c r="K131" i="4"/>
  <c r="K111" i="4"/>
  <c r="K122" i="4"/>
  <c r="K102" i="4"/>
  <c r="K120" i="4"/>
  <c r="K109" i="4"/>
  <c r="K82" i="4"/>
  <c r="K54" i="4"/>
  <c r="K96" i="4"/>
  <c r="J7" i="4"/>
  <c r="L7" i="4" s="1"/>
  <c r="N7" i="4" s="1"/>
  <c r="P7" i="4" s="1"/>
  <c r="R7" i="4" s="1"/>
  <c r="T7" i="4" s="1"/>
  <c r="V7" i="4" s="1"/>
  <c r="K60" i="4"/>
  <c r="K94" i="4"/>
  <c r="K112" i="4"/>
  <c r="I34" i="4"/>
  <c r="K123" i="4"/>
  <c r="K107" i="4"/>
  <c r="K126" i="4"/>
  <c r="K110" i="4"/>
  <c r="K108" i="4"/>
  <c r="K121" i="4"/>
  <c r="K105" i="4"/>
  <c r="I35" i="4"/>
  <c r="K79" i="4"/>
  <c r="K83" i="4"/>
  <c r="K70" i="4"/>
  <c r="K61" i="4"/>
  <c r="K93" i="4"/>
  <c r="K56" i="4"/>
  <c r="K85" i="4"/>
  <c r="K80" i="4"/>
  <c r="K69" i="4"/>
  <c r="K55" i="4"/>
  <c r="K86" i="4"/>
  <c r="K133" i="4"/>
  <c r="K117" i="4"/>
  <c r="K101" i="4"/>
  <c r="K84" i="4"/>
  <c r="K97" i="4"/>
  <c r="K59" i="4"/>
  <c r="K77" i="4"/>
  <c r="K58" i="4"/>
  <c r="K72" i="4"/>
  <c r="K66" i="4"/>
  <c r="K87" i="4"/>
  <c r="K81" i="4"/>
  <c r="K73" i="4"/>
  <c r="K62" i="4"/>
  <c r="K67" i="4"/>
  <c r="G21" i="4" l="1"/>
  <c r="D22" i="4"/>
  <c r="D23" i="4" s="1"/>
  <c r="G23" i="4" s="1"/>
  <c r="F27" i="4"/>
  <c r="D18" i="4"/>
  <c r="G17" i="4"/>
  <c r="F31" i="4"/>
  <c r="F33" i="4" l="1"/>
  <c r="I33" i="4" s="1"/>
  <c r="K31" i="4" s="1"/>
  <c r="G22" i="4"/>
  <c r="F32" i="4"/>
  <c r="I32" i="4" s="1"/>
  <c r="G18" i="4"/>
  <c r="F28" i="4"/>
  <c r="D19" i="4"/>
  <c r="E36" i="4"/>
  <c r="K25" i="4"/>
  <c r="E40" i="4"/>
  <c r="I31" i="4"/>
  <c r="E41" i="4"/>
  <c r="E50" i="4" s="1"/>
  <c r="F50" i="4" s="1"/>
  <c r="I50" i="4" s="1"/>
  <c r="E42" i="4" l="1"/>
  <c r="E51" i="4" s="1"/>
  <c r="F51" i="4" s="1"/>
  <c r="I51" i="4" s="1"/>
  <c r="K27" i="4"/>
  <c r="G19" i="4"/>
  <c r="D20" i="4"/>
  <c r="F29" i="4"/>
  <c r="E37" i="4"/>
  <c r="I28" i="4"/>
  <c r="E45" i="4"/>
  <c r="F45" i="4" s="1"/>
  <c r="I45" i="4" s="1"/>
  <c r="F36" i="4"/>
  <c r="I36" i="4" s="1"/>
  <c r="E49" i="4"/>
  <c r="F49" i="4" s="1"/>
  <c r="I49" i="4" s="1"/>
  <c r="F40" i="4"/>
  <c r="I40" i="4" s="1"/>
  <c r="K33" i="4"/>
  <c r="F41" i="4"/>
  <c r="I41" i="4" s="1"/>
  <c r="F42" i="4" l="1"/>
  <c r="I42" i="4" s="1"/>
  <c r="K40" i="4" s="1"/>
  <c r="E46" i="4"/>
  <c r="F46" i="4" s="1"/>
  <c r="I46" i="4" s="1"/>
  <c r="F37" i="4"/>
  <c r="I37" i="4" s="1"/>
  <c r="K34" i="4"/>
  <c r="K36" i="4"/>
  <c r="E38" i="4"/>
  <c r="I29" i="4"/>
  <c r="K43" i="4"/>
  <c r="K45" i="4"/>
  <c r="F30" i="4"/>
  <c r="G20" i="4"/>
  <c r="K49" i="4"/>
  <c r="K51" i="4"/>
  <c r="K42" i="4" l="1"/>
  <c r="K41" i="4"/>
  <c r="E39" i="4"/>
  <c r="I30" i="4"/>
  <c r="K29" i="4" s="1"/>
  <c r="E47" i="4"/>
  <c r="F47" i="4" s="1"/>
  <c r="I47" i="4" s="1"/>
  <c r="F38" i="4"/>
  <c r="I38" i="4" s="1"/>
  <c r="K44" i="4"/>
  <c r="K26" i="4"/>
  <c r="K35" i="4"/>
  <c r="K32" i="4"/>
  <c r="K50" i="4"/>
  <c r="K30" i="4" l="1"/>
  <c r="K28" i="4"/>
  <c r="E48" i="4"/>
  <c r="F48" i="4" s="1"/>
  <c r="I48" i="4" s="1"/>
  <c r="F39" i="4"/>
  <c r="I39" i="4" s="1"/>
  <c r="K37" i="4" l="1"/>
  <c r="K39" i="4"/>
  <c r="K38" i="4"/>
  <c r="K48" i="4"/>
  <c r="K46" i="4"/>
  <c r="K47" i="4"/>
  <c r="M51" i="4" l="1"/>
</calcChain>
</file>

<file path=xl/sharedStrings.xml><?xml version="1.0" encoding="utf-8"?>
<sst xmlns="http://schemas.openxmlformats.org/spreadsheetml/2006/main" count="73" uniqueCount="58">
  <si>
    <t>n</t>
  </si>
  <si>
    <t>Y</t>
  </si>
  <si>
    <t>X</t>
  </si>
  <si>
    <t>W</t>
  </si>
  <si>
    <t>V</t>
  </si>
  <si>
    <t>Q</t>
  </si>
  <si>
    <t>K</t>
  </si>
  <si>
    <t>J</t>
  </si>
  <si>
    <t>U</t>
  </si>
  <si>
    <t>Z</t>
  </si>
  <si>
    <t>B</t>
  </si>
  <si>
    <t>G</t>
  </si>
  <si>
    <t>M</t>
  </si>
  <si>
    <t>C</t>
  </si>
  <si>
    <t>P</t>
  </si>
  <si>
    <t>N</t>
  </si>
  <si>
    <t>I</t>
  </si>
  <si>
    <t>A</t>
  </si>
  <si>
    <t>T</t>
  </si>
  <si>
    <t>O</t>
  </si>
  <si>
    <t>R</t>
  </si>
  <si>
    <t>E</t>
  </si>
  <si>
    <t>F</t>
  </si>
  <si>
    <t>D</t>
  </si>
  <si>
    <t>H</t>
  </si>
  <si>
    <t>S</t>
  </si>
  <si>
    <t>L</t>
  </si>
  <si>
    <t>No '+'</t>
  </si>
  <si>
    <t>homophones</t>
  </si>
  <si>
    <t>++ pair</t>
  </si>
  <si>
    <t>One '+'</t>
  </si>
  <si>
    <t>Two '+' (double '++')</t>
  </si>
  <si>
    <t>double letters (~60%)</t>
  </si>
  <si>
    <t>1st draw</t>
  </si>
  <si>
    <t>P(X=x)</t>
  </si>
  <si>
    <t>x=0</t>
  </si>
  <si>
    <t>x=1</t>
  </si>
  <si>
    <t>x=2</t>
  </si>
  <si>
    <t>2nd draw</t>
  </si>
  <si>
    <t>remaining '+' symbols</t>
  </si>
  <si>
    <t>3rd draw</t>
  </si>
  <si>
    <t>4th draw</t>
  </si>
  <si>
    <t>5th draw</t>
  </si>
  <si>
    <t>6th draw</t>
  </si>
  <si>
    <t>7th draw</t>
  </si>
  <si>
    <t>8th draw</t>
  </si>
  <si>
    <t>9th draw</t>
  </si>
  <si>
    <t>10th draw</t>
  </si>
  <si>
    <t>mit</t>
  </si>
  <si>
    <t>Hypergeometrische Verteilung</t>
  </si>
  <si>
    <t>symbols (all double homophones)</t>
  </si>
  <si>
    <t>1-M</t>
  </si>
  <si>
    <t>+ symbol (double)</t>
  </si>
  <si>
    <t>other symbols than + (double)</t>
  </si>
  <si>
    <t>all '+' letters</t>
  </si>
  <si>
    <t>+ symbols (all)</t>
  </si>
  <si>
    <t>Bryce</t>
  </si>
  <si>
    <t>Z-408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</si>
</sst>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.00000000"/>
    <numFmt numFmtId="173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6" fillId="0" borderId="0" xfId="0" applyFont="1"/>
    <xf numFmtId="0" fontId="0" fillId="0" borderId="0" xfId="0" applyFont="1"/>
    <xf numFmtId="0" fontId="0" fillId="0" borderId="0" xfId="0" quotePrefix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168" fontId="0" fillId="0" borderId="0" xfId="0" applyNumberFormat="1"/>
    <xf numFmtId="0" fontId="0" fillId="33" borderId="0" xfId="0" applyFill="1"/>
    <xf numFmtId="0" fontId="19" fillId="34" borderId="0" xfId="0" applyFont="1" applyFill="1" applyAlignment="1">
      <alignment vertical="center" wrapText="1"/>
    </xf>
    <xf numFmtId="2" fontId="19" fillId="34" borderId="0" xfId="0" applyNumberFormat="1" applyFont="1" applyFill="1" applyAlignment="1">
      <alignment vertical="center" wrapText="1"/>
    </xf>
    <xf numFmtId="173" fontId="0" fillId="0" borderId="0" xfId="0" applyNumberFormat="1"/>
    <xf numFmtId="0" fontId="0" fillId="0" borderId="0" xfId="0" applyFill="1"/>
    <xf numFmtId="1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9</xdr:row>
      <xdr:rowOff>63500</xdr:rowOff>
    </xdr:from>
    <xdr:to>
      <xdr:col>18</xdr:col>
      <xdr:colOff>388523</xdr:colOff>
      <xdr:row>20</xdr:row>
      <xdr:rowOff>56664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2C3F71A-AB18-4D0A-91BB-47413265B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8650" y="1352550"/>
          <a:ext cx="4052473" cy="2018814"/>
        </a:xfrm>
        <a:prstGeom prst="rect">
          <a:avLst/>
        </a:prstGeom>
      </xdr:spPr>
    </xdr:pic>
    <xdr:clientData/>
  </xdr:twoCellAnchor>
  <xdr:twoCellAnchor editAs="oneCell">
    <xdr:from>
      <xdr:col>21</xdr:col>
      <xdr:colOff>88900</xdr:colOff>
      <xdr:row>11</xdr:row>
      <xdr:rowOff>63500</xdr:rowOff>
    </xdr:from>
    <xdr:to>
      <xdr:col>24</xdr:col>
      <xdr:colOff>355379</xdr:colOff>
      <xdr:row>15</xdr:row>
      <xdr:rowOff>164995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D3838E6-40B0-42F4-B8ED-0CC88F2F1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66450" y="1720850"/>
          <a:ext cx="1771429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33"/>
  <sheetViews>
    <sheetView tabSelected="1" topLeftCell="A19" workbookViewId="0">
      <selection activeCell="I33" sqref="I33"/>
    </sheetView>
  </sheetViews>
  <sheetFormatPr baseColWidth="10" defaultColWidth="9.36328125" defaultRowHeight="14.5" x14ac:dyDescent="0.35"/>
  <cols>
    <col min="1" max="1" width="2.54296875" bestFit="1" customWidth="1"/>
    <col min="2" max="2" width="13.90625" bestFit="1" customWidth="1"/>
    <col min="3" max="3" width="29.6328125" customWidth="1"/>
    <col min="4" max="4" width="8" bestFit="1" customWidth="1"/>
    <col min="6" max="6" width="2.81640625" customWidth="1"/>
    <col min="8" max="8" width="2.81640625" customWidth="1"/>
    <col min="10" max="10" width="2.81640625" customWidth="1"/>
    <col min="12" max="12" width="2.81640625" customWidth="1"/>
    <col min="14" max="14" width="2.81640625" customWidth="1"/>
    <col min="16" max="16" width="2.81640625" customWidth="1"/>
    <col min="18" max="18" width="2.81640625" customWidth="1"/>
    <col min="20" max="20" width="2.81640625" customWidth="1"/>
    <col min="22" max="22" width="2.81640625" customWidth="1"/>
  </cols>
  <sheetData>
    <row r="1" spans="2:30" x14ac:dyDescent="0.35">
      <c r="D1" s="5" t="s">
        <v>33</v>
      </c>
      <c r="E1" s="4"/>
      <c r="F1" s="5" t="s">
        <v>38</v>
      </c>
      <c r="G1" s="4"/>
      <c r="H1" s="5" t="s">
        <v>40</v>
      </c>
      <c r="I1" s="4"/>
      <c r="J1" s="5" t="s">
        <v>41</v>
      </c>
      <c r="K1" s="4"/>
      <c r="L1" s="5" t="s">
        <v>42</v>
      </c>
      <c r="M1" s="4"/>
      <c r="N1" s="5" t="s">
        <v>43</v>
      </c>
      <c r="O1" s="4"/>
      <c r="P1" s="5" t="s">
        <v>44</v>
      </c>
      <c r="Q1" s="4"/>
      <c r="R1" s="5" t="s">
        <v>45</v>
      </c>
      <c r="S1" s="4"/>
      <c r="T1" s="5" t="s">
        <v>46</v>
      </c>
      <c r="U1" s="4"/>
      <c r="V1" s="5" t="s">
        <v>47</v>
      </c>
      <c r="W1" s="4"/>
    </row>
    <row r="2" spans="2:30" x14ac:dyDescent="0.35">
      <c r="E2" t="s">
        <v>34</v>
      </c>
      <c r="G2" t="s">
        <v>34</v>
      </c>
      <c r="I2" t="s">
        <v>34</v>
      </c>
      <c r="K2" t="s">
        <v>34</v>
      </c>
      <c r="M2" t="s">
        <v>34</v>
      </c>
      <c r="O2" t="s">
        <v>34</v>
      </c>
      <c r="Q2" t="s">
        <v>34</v>
      </c>
      <c r="S2" t="s">
        <v>34</v>
      </c>
      <c r="U2" t="s">
        <v>34</v>
      </c>
      <c r="W2" t="s">
        <v>34</v>
      </c>
    </row>
    <row r="3" spans="2:30" x14ac:dyDescent="0.35">
      <c r="B3" s="12" t="s">
        <v>21</v>
      </c>
      <c r="C3" t="s">
        <v>54</v>
      </c>
      <c r="D3" s="15">
        <f>340*VLOOKUP(B3,AA6:AC31,3,FALSE)/100</f>
        <v>44.88</v>
      </c>
    </row>
    <row r="4" spans="2:30" x14ac:dyDescent="0.35">
      <c r="B4" s="16"/>
      <c r="C4" t="s">
        <v>28</v>
      </c>
      <c r="D4" s="17">
        <f>VLOOKUP(B3,AA6:AD31,4,FALSE)</f>
        <v>8</v>
      </c>
    </row>
    <row r="5" spans="2:30" x14ac:dyDescent="0.35">
      <c r="B5" s="16"/>
      <c r="C5" s="3" t="s">
        <v>55</v>
      </c>
      <c r="D5" s="15">
        <f>D3/D4</f>
        <v>5.61</v>
      </c>
      <c r="AB5" t="s">
        <v>56</v>
      </c>
      <c r="AC5" t="s">
        <v>57</v>
      </c>
    </row>
    <row r="6" spans="2:30" x14ac:dyDescent="0.35">
      <c r="C6" t="s">
        <v>32</v>
      </c>
      <c r="D6" s="15">
        <f>MAX(12,D3*0.6)</f>
        <v>26.928000000000001</v>
      </c>
      <c r="AA6" s="13" t="s">
        <v>21</v>
      </c>
      <c r="AB6" s="14">
        <v>12.51</v>
      </c>
      <c r="AC6" s="14">
        <v>13.2</v>
      </c>
      <c r="AD6">
        <v>8</v>
      </c>
    </row>
    <row r="7" spans="2:30" x14ac:dyDescent="0.35">
      <c r="B7" t="s">
        <v>15</v>
      </c>
      <c r="C7" t="s">
        <v>50</v>
      </c>
      <c r="D7" s="15">
        <f>D6</f>
        <v>26.928000000000001</v>
      </c>
      <c r="F7">
        <f>D7-$D$10</f>
        <v>24.928000000000001</v>
      </c>
      <c r="H7">
        <f>F7-$D$10</f>
        <v>22.928000000000001</v>
      </c>
      <c r="J7">
        <f>H7-$D$10</f>
        <v>20.928000000000001</v>
      </c>
      <c r="L7">
        <f>J7-$D$10</f>
        <v>18.928000000000001</v>
      </c>
      <c r="N7">
        <f>L7-$D$10</f>
        <v>16.928000000000001</v>
      </c>
      <c r="P7">
        <f>N7-$D$10</f>
        <v>14.928000000000001</v>
      </c>
      <c r="R7">
        <f>P7-$D$10</f>
        <v>12.928000000000001</v>
      </c>
      <c r="T7">
        <f>R7-$D$10</f>
        <v>10.928000000000001</v>
      </c>
      <c r="V7">
        <f>T7-$D$10</f>
        <v>8.9280000000000008</v>
      </c>
      <c r="AA7" s="13" t="s">
        <v>18</v>
      </c>
      <c r="AB7" s="14">
        <v>9.25</v>
      </c>
      <c r="AC7" s="14">
        <v>8.6</v>
      </c>
      <c r="AD7">
        <v>5</v>
      </c>
    </row>
    <row r="8" spans="2:30" x14ac:dyDescent="0.35">
      <c r="B8" t="s">
        <v>12</v>
      </c>
      <c r="C8" s="3" t="s">
        <v>52</v>
      </c>
      <c r="D8" s="15">
        <v>6</v>
      </c>
      <c r="AA8" s="13" t="s">
        <v>17</v>
      </c>
      <c r="AB8" s="14">
        <v>8.0399999999999991</v>
      </c>
      <c r="AC8" s="14">
        <v>6.4</v>
      </c>
      <c r="AD8">
        <v>5</v>
      </c>
    </row>
    <row r="9" spans="2:30" x14ac:dyDescent="0.35">
      <c r="B9" t="s">
        <v>51</v>
      </c>
      <c r="C9" t="s">
        <v>53</v>
      </c>
      <c r="D9" s="15">
        <f>D7-D8</f>
        <v>20.928000000000001</v>
      </c>
      <c r="L9" s="10" t="s">
        <v>49</v>
      </c>
      <c r="AA9" s="13" t="s">
        <v>19</v>
      </c>
      <c r="AB9" s="14">
        <v>7.6</v>
      </c>
      <c r="AC9" s="14">
        <v>6.6</v>
      </c>
      <c r="AD9">
        <v>3</v>
      </c>
    </row>
    <row r="10" spans="2:30" x14ac:dyDescent="0.35">
      <c r="B10" t="s">
        <v>0</v>
      </c>
      <c r="C10" s="3" t="s">
        <v>29</v>
      </c>
      <c r="D10" s="15">
        <v>2</v>
      </c>
      <c r="AA10" s="13" t="s">
        <v>16</v>
      </c>
      <c r="AB10" s="14">
        <v>7.26</v>
      </c>
      <c r="AC10" s="14">
        <v>10.8</v>
      </c>
      <c r="AD10">
        <v>5</v>
      </c>
    </row>
    <row r="11" spans="2:30" x14ac:dyDescent="0.35">
      <c r="B11" t="s">
        <v>35</v>
      </c>
      <c r="C11" t="s">
        <v>27</v>
      </c>
      <c r="D11" s="15">
        <v>0</v>
      </c>
      <c r="E11">
        <f>1*28/120</f>
        <v>0.23333333333333334</v>
      </c>
      <c r="AA11" s="13" t="s">
        <v>15</v>
      </c>
      <c r="AB11" s="14">
        <v>7.09</v>
      </c>
      <c r="AC11" s="14">
        <v>5.6</v>
      </c>
      <c r="AD11">
        <v>5</v>
      </c>
    </row>
    <row r="12" spans="2:30" x14ac:dyDescent="0.35">
      <c r="B12" t="s">
        <v>36</v>
      </c>
      <c r="C12" t="s">
        <v>30</v>
      </c>
      <c r="D12" s="15">
        <v>1</v>
      </c>
      <c r="E12">
        <f>64/120</f>
        <v>0.53333333333333333</v>
      </c>
      <c r="AA12" s="13" t="s">
        <v>25</v>
      </c>
      <c r="AB12" s="14">
        <v>6.54</v>
      </c>
      <c r="AC12" s="14">
        <v>4.9000000000000004</v>
      </c>
      <c r="AD12">
        <v>5</v>
      </c>
    </row>
    <row r="13" spans="2:30" x14ac:dyDescent="0.35">
      <c r="B13" t="s">
        <v>37</v>
      </c>
      <c r="C13" t="s">
        <v>31</v>
      </c>
      <c r="D13" s="15">
        <v>2</v>
      </c>
      <c r="E13" s="2">
        <f>28/120</f>
        <v>0.23333333333333334</v>
      </c>
      <c r="AA13" s="13" t="s">
        <v>20</v>
      </c>
      <c r="AB13" s="14">
        <v>6.12</v>
      </c>
      <c r="AC13" s="14">
        <v>4.7</v>
      </c>
      <c r="AD13">
        <v>4</v>
      </c>
    </row>
    <row r="14" spans="2:30" x14ac:dyDescent="0.35">
      <c r="D14" s="15"/>
      <c r="U14" s="9" t="s">
        <v>48</v>
      </c>
      <c r="AA14" s="13" t="s">
        <v>24</v>
      </c>
      <c r="AB14" s="14">
        <v>5.49</v>
      </c>
      <c r="AC14" s="14">
        <v>3.9</v>
      </c>
      <c r="AD14">
        <v>3</v>
      </c>
    </row>
    <row r="15" spans="2:30" x14ac:dyDescent="0.35">
      <c r="B15" s="6" t="s">
        <v>38</v>
      </c>
      <c r="C15" t="s">
        <v>39</v>
      </c>
      <c r="D15" s="15">
        <f>D8</f>
        <v>6</v>
      </c>
      <c r="E15" s="7">
        <f>E11</f>
        <v>0.23333333333333334</v>
      </c>
      <c r="F15">
        <v>0</v>
      </c>
      <c r="G15">
        <f>IF(F15=0,1,(FACT(D15)/(FACT(F15)*FACT(D15-F15))))*IF(($D$10-F15)=0,1,(FACT($F$7-D15)/(FACT($D$10-F15)*FACT(($F$7-D15)-($D$10-F15)))))/(FACT($F$7)/(FACT($D$10)*FACT($F$7-$D$10)))</f>
        <v>0.55434782608695654</v>
      </c>
      <c r="AA15" s="13" t="s">
        <v>26</v>
      </c>
      <c r="AB15" s="14">
        <v>4.1399999999999997</v>
      </c>
      <c r="AC15" s="14">
        <v>8.1</v>
      </c>
      <c r="AD15">
        <v>2</v>
      </c>
    </row>
    <row r="16" spans="2:30" x14ac:dyDescent="0.35">
      <c r="B16" s="6"/>
      <c r="C16" t="s">
        <v>39</v>
      </c>
      <c r="D16" s="15">
        <f>D15</f>
        <v>6</v>
      </c>
      <c r="E16" s="7"/>
      <c r="F16">
        <v>1</v>
      </c>
      <c r="G16">
        <f t="shared" ref="G16:G23" si="0">IF(F16=0,1,(FACT(D16)/(FACT(F16)*FACT(D16-F16))))*IF(($D$10-F16)=0,1,(FACT($F$7-D16)/(FACT($D$10-F16)*FACT(($F$7-D16)-($D$10-F16)))))/(FACT($F$7)/(FACT($D$10)*FACT($F$7-$D$10)))</f>
        <v>0.39130434782608697</v>
      </c>
      <c r="AA16" s="13" t="s">
        <v>23</v>
      </c>
      <c r="AB16" s="14">
        <v>3.99</v>
      </c>
      <c r="AC16" s="14">
        <v>1.7</v>
      </c>
      <c r="AD16">
        <v>3</v>
      </c>
    </row>
    <row r="17" spans="2:30" x14ac:dyDescent="0.35">
      <c r="B17" s="6"/>
      <c r="C17" t="s">
        <v>39</v>
      </c>
      <c r="D17" s="15">
        <f>D16</f>
        <v>6</v>
      </c>
      <c r="E17" s="7"/>
      <c r="F17">
        <v>2</v>
      </c>
      <c r="G17" s="1">
        <f>IF(F17=0,1,(FACT(D17)/(FACT(F17)*FACT(D17-F17))))*IF(($D$10-F17)=0,1,(FACT($F$7-D17)/(FACT($D$10-F17)*FACT(($F$7-D17)-($D$10-F17)))))/(FACT($F$7)/(FACT($D$10)*FACT($F$7-$D$10)))</f>
        <v>5.434782608695652E-2</v>
      </c>
      <c r="AA17" s="13" t="s">
        <v>13</v>
      </c>
      <c r="AB17" s="14">
        <v>3.06</v>
      </c>
      <c r="AC17" s="14">
        <v>2.5</v>
      </c>
      <c r="AD17">
        <v>1</v>
      </c>
    </row>
    <row r="18" spans="2:30" x14ac:dyDescent="0.35">
      <c r="D18" s="15">
        <f>D17-D12</f>
        <v>5</v>
      </c>
      <c r="E18" s="7">
        <f>E12</f>
        <v>0.53333333333333333</v>
      </c>
      <c r="F18">
        <v>0</v>
      </c>
      <c r="G18">
        <f t="shared" si="0"/>
        <v>0.61956521739130432</v>
      </c>
      <c r="AA18" s="13" t="s">
        <v>8</v>
      </c>
      <c r="AB18" s="14">
        <v>2.71</v>
      </c>
      <c r="AC18" s="14">
        <v>2.5</v>
      </c>
      <c r="AD18">
        <v>2</v>
      </c>
    </row>
    <row r="19" spans="2:30" x14ac:dyDescent="0.35">
      <c r="D19" s="15">
        <f>D18</f>
        <v>5</v>
      </c>
      <c r="E19" s="7"/>
      <c r="F19">
        <v>1</v>
      </c>
      <c r="G19">
        <f t="shared" si="0"/>
        <v>0.34420289855072461</v>
      </c>
      <c r="AA19" s="13" t="s">
        <v>12</v>
      </c>
      <c r="AB19" s="14">
        <v>2.5299999999999998</v>
      </c>
      <c r="AC19" s="14">
        <v>3.9</v>
      </c>
      <c r="AD19">
        <v>1</v>
      </c>
    </row>
    <row r="20" spans="2:30" x14ac:dyDescent="0.35">
      <c r="D20" s="15">
        <f>D19</f>
        <v>5</v>
      </c>
      <c r="E20" s="7"/>
      <c r="F20">
        <v>2</v>
      </c>
      <c r="G20" s="1">
        <f t="shared" si="0"/>
        <v>3.6231884057971016E-2</v>
      </c>
      <c r="AA20" s="13" t="s">
        <v>22</v>
      </c>
      <c r="AB20" s="14">
        <v>2.2999999999999998</v>
      </c>
      <c r="AC20" s="14">
        <v>2.7</v>
      </c>
      <c r="AD20">
        <v>2</v>
      </c>
    </row>
    <row r="21" spans="2:30" x14ac:dyDescent="0.35">
      <c r="D21" s="15">
        <f>D17-D13</f>
        <v>4</v>
      </c>
      <c r="E21" s="8">
        <f>E13</f>
        <v>0.23333333333333334</v>
      </c>
      <c r="F21">
        <v>0</v>
      </c>
      <c r="G21">
        <f t="shared" si="0"/>
        <v>0.68840579710144922</v>
      </c>
      <c r="AA21" s="13" t="s">
        <v>14</v>
      </c>
      <c r="AB21" s="14">
        <v>2</v>
      </c>
      <c r="AC21" s="14">
        <v>1.7</v>
      </c>
      <c r="AD21">
        <v>1</v>
      </c>
    </row>
    <row r="22" spans="2:30" x14ac:dyDescent="0.35">
      <c r="D22" s="15">
        <f>D21</f>
        <v>4</v>
      </c>
      <c r="E22" s="8"/>
      <c r="F22">
        <v>1</v>
      </c>
      <c r="G22">
        <f t="shared" si="0"/>
        <v>0.28985507246376813</v>
      </c>
      <c r="AA22" s="13" t="s">
        <v>11</v>
      </c>
      <c r="AB22" s="14">
        <v>1.96</v>
      </c>
      <c r="AC22" s="14">
        <v>2.9</v>
      </c>
      <c r="AD22">
        <v>1</v>
      </c>
    </row>
    <row r="23" spans="2:30" x14ac:dyDescent="0.35">
      <c r="D23" s="15">
        <f>D22</f>
        <v>4</v>
      </c>
      <c r="E23" s="8"/>
      <c r="F23">
        <v>2</v>
      </c>
      <c r="G23" s="1">
        <f t="shared" si="0"/>
        <v>2.1739130434782608E-2</v>
      </c>
      <c r="AA23" s="13" t="s">
        <v>3</v>
      </c>
      <c r="AB23" s="14">
        <v>1.92</v>
      </c>
      <c r="AC23" s="14">
        <v>2</v>
      </c>
      <c r="AD23">
        <v>1</v>
      </c>
    </row>
    <row r="24" spans="2:30" x14ac:dyDescent="0.35">
      <c r="K24">
        <f>IF(J25=0,1,(FACT(H25)/(FACT(J25)*FACT(H25-J25))))*IF(($D$10-J25)=0,1,(FACT($H$7-H25)/(FACT($D$10-J25)*FACT(($H$7-H25)-($D$10-J25)))))/(FACT($H$7)/(FACT($D$10)*FACT($H$7-$D$10)))</f>
        <v>1</v>
      </c>
      <c r="M24">
        <f>IF(L24=0,1,(FACT(J25)/(FACT(L24)*FACT(J25-L24))))*IF(($D$10-L24)=0,1,(FACT($F$7-J25)/(FACT($D$10-L24)*FACT(($F$7-J25)-($D$10-L24)))))/(FACT($F$7)/(FACT($D$10)*FACT($F$7-$D$10)))</f>
        <v>1</v>
      </c>
      <c r="O24">
        <f>IF(N24=0,1,(FACT(L24)/(FACT(N24)*FACT(L24-N24))))*IF(($D$10-N24)=0,1,(FACT($F$7-L24)/(FACT($D$10-N24)*FACT(($F$7-L24)-($D$10-N24)))))/(FACT($F$7)/(FACT($D$10)*FACT($F$7-$D$10)))</f>
        <v>1</v>
      </c>
      <c r="Q24">
        <f>IF(P24=0,1,(FACT(N24)/(FACT(P24)*FACT(N24-P24))))*IF(($D$10-P24)=0,1,(FACT($F$7-N24)/(FACT($D$10-P24)*FACT(($F$7-N24)-($D$10-P24)))))/(FACT($F$7)/(FACT($D$10)*FACT($F$7-$D$10)))</f>
        <v>1</v>
      </c>
      <c r="S24">
        <f>IF(R24=0,1,(FACT(P24)/(FACT(R24)*FACT(P24-R24))))*IF(($D$10-R24)=0,1,(FACT($F$7-P24)/(FACT($D$10-R24)*FACT(($F$7-P24)-($D$10-R24)))))/(FACT($F$7)/(FACT($D$10)*FACT($F$7-$D$10)))</f>
        <v>1</v>
      </c>
      <c r="U24">
        <f>IF(T24=0,1,(FACT(R24)/(FACT(T24)*FACT(R24-T24))))*IF(($D$10-T24)=0,1,(FACT($F$7-R24)/(FACT($D$10-T24)*FACT(($F$7-R24)-($D$10-T24)))))/(FACT($F$7)/(FACT($D$10)*FACT($F$7-$D$10)))</f>
        <v>1</v>
      </c>
      <c r="W24">
        <f>IF(V24=0,1,(FACT(T24)/(FACT(V24)*FACT(T24-V24))))*IF(($D$10-V24)=0,1,(FACT($F$7-T24)/(FACT($D$10-V24)*FACT(($F$7-T24)-($D$10-V24)))))/(FACT($F$7)/(FACT($D$10)*FACT($F$7-$D$10)))</f>
        <v>1</v>
      </c>
      <c r="AA24" s="13" t="s">
        <v>1</v>
      </c>
      <c r="AB24" s="14">
        <v>1.73</v>
      </c>
      <c r="AC24" s="14">
        <v>2</v>
      </c>
      <c r="AD24">
        <v>1</v>
      </c>
    </row>
    <row r="25" spans="2:30" x14ac:dyDescent="0.35">
      <c r="F25">
        <f>D15</f>
        <v>6</v>
      </c>
      <c r="H25">
        <v>0</v>
      </c>
      <c r="I25">
        <f>IF(H25=0,1,(FACT(F25)/(FACT(H25)*FACT(F25-H25))))*IF(($D$10-H25)=0,1,(FACT($H$7-F25)/(FACT($D$10-H25)*FACT(($H$7-F25)-($D$10-H25)))))/(FACT($H$7)/(FACT($D$10)*FACT($H$7-$D$10)))</f>
        <v>0.51948051948051943</v>
      </c>
      <c r="K25">
        <f>E21*G17*I27</f>
        <v>8.2345191040843202E-4</v>
      </c>
      <c r="AA25" s="13" t="s">
        <v>10</v>
      </c>
      <c r="AB25" s="14">
        <v>1.54</v>
      </c>
      <c r="AC25" s="14">
        <v>2.2000000000000002</v>
      </c>
      <c r="AD25">
        <v>2</v>
      </c>
    </row>
    <row r="26" spans="2:30" x14ac:dyDescent="0.35">
      <c r="F26">
        <f t="shared" ref="F26:F33" si="1">D16</f>
        <v>6</v>
      </c>
      <c r="H26">
        <v>1</v>
      </c>
      <c r="I26">
        <f t="shared" ref="I26:I51" si="2">IF(H26=0,1,(FACT(F26)/(FACT(H26)*FACT(F26-H26))))*IF(($D$10-H26)=0,1,(FACT($H$7-F26)/(FACT($D$10-H26)*FACT(($H$7-F26)-($D$10-H26)))))/(FACT($H$7)/(FACT($D$10)*FACT($H$7-$D$10)))</f>
        <v>0.41558441558441561</v>
      </c>
      <c r="K26">
        <f>E21*G20*I27</f>
        <v>5.4896794027228812E-4</v>
      </c>
      <c r="AA26" s="13" t="s">
        <v>4</v>
      </c>
      <c r="AB26" s="14">
        <v>0.99</v>
      </c>
      <c r="AC26" s="14">
        <v>1.5</v>
      </c>
      <c r="AD26">
        <v>1</v>
      </c>
    </row>
    <row r="27" spans="2:30" x14ac:dyDescent="0.35">
      <c r="F27">
        <f t="shared" si="1"/>
        <v>6</v>
      </c>
      <c r="H27">
        <v>2</v>
      </c>
      <c r="I27" s="1">
        <f t="shared" si="2"/>
        <v>6.4935064935064929E-2</v>
      </c>
      <c r="K27">
        <f>E21*G23*I27</f>
        <v>3.2938076416337282E-4</v>
      </c>
      <c r="AA27" s="13" t="s">
        <v>6</v>
      </c>
      <c r="AB27" s="14">
        <v>0.67</v>
      </c>
      <c r="AC27" s="14">
        <v>1.5</v>
      </c>
      <c r="AD27">
        <v>1</v>
      </c>
    </row>
    <row r="28" spans="2:30" x14ac:dyDescent="0.35">
      <c r="F28">
        <f t="shared" si="1"/>
        <v>5</v>
      </c>
      <c r="H28">
        <v>0</v>
      </c>
      <c r="I28">
        <f t="shared" si="2"/>
        <v>0.58874458874458879</v>
      </c>
      <c r="K28">
        <f>E21*G17*I30</f>
        <v>5.4896794027228801E-4</v>
      </c>
      <c r="AA28" s="13" t="s">
        <v>2</v>
      </c>
      <c r="AB28" s="14">
        <v>0.19</v>
      </c>
      <c r="AC28" s="14">
        <v>0.2</v>
      </c>
      <c r="AD28">
        <v>1</v>
      </c>
    </row>
    <row r="29" spans="2:30" x14ac:dyDescent="0.35">
      <c r="F29">
        <f t="shared" si="1"/>
        <v>5</v>
      </c>
      <c r="H29">
        <v>1</v>
      </c>
      <c r="I29">
        <f t="shared" si="2"/>
        <v>0.36796536796536794</v>
      </c>
      <c r="K29">
        <f>E21*G20*I30</f>
        <v>3.659786268481921E-4</v>
      </c>
      <c r="AA29" s="13" t="s">
        <v>7</v>
      </c>
      <c r="AB29" s="14">
        <v>0.16</v>
      </c>
      <c r="AC29" s="14">
        <v>0</v>
      </c>
      <c r="AD29">
        <v>0</v>
      </c>
    </row>
    <row r="30" spans="2:30" x14ac:dyDescent="0.35">
      <c r="F30">
        <f t="shared" si="1"/>
        <v>5</v>
      </c>
      <c r="H30">
        <v>2</v>
      </c>
      <c r="I30" s="1">
        <f t="shared" si="2"/>
        <v>4.3290043290043288E-2</v>
      </c>
      <c r="K30">
        <f>E21*G23*I30</f>
        <v>2.1958717610891522E-4</v>
      </c>
      <c r="AA30" s="13" t="s">
        <v>5</v>
      </c>
      <c r="AB30" s="14">
        <v>0.11</v>
      </c>
      <c r="AC30" s="14">
        <v>0</v>
      </c>
      <c r="AD30">
        <v>0</v>
      </c>
    </row>
    <row r="31" spans="2:30" x14ac:dyDescent="0.35">
      <c r="F31">
        <f t="shared" si="1"/>
        <v>4</v>
      </c>
      <c r="H31">
        <v>0</v>
      </c>
      <c r="I31">
        <f t="shared" si="2"/>
        <v>0.66233766233766234</v>
      </c>
      <c r="K31">
        <f>E21*G17*I33</f>
        <v>3.2938076416337287E-4</v>
      </c>
      <c r="AA31" s="13" t="s">
        <v>9</v>
      </c>
      <c r="AB31" s="14">
        <v>0.09</v>
      </c>
      <c r="AC31" s="14">
        <v>0</v>
      </c>
      <c r="AD31">
        <v>0</v>
      </c>
    </row>
    <row r="32" spans="2:30" x14ac:dyDescent="0.35">
      <c r="F32">
        <f t="shared" si="1"/>
        <v>4</v>
      </c>
      <c r="H32">
        <v>1</v>
      </c>
      <c r="I32">
        <f t="shared" si="2"/>
        <v>0.31168831168831168</v>
      </c>
      <c r="K32">
        <f>E21*G20*I33</f>
        <v>2.1958717610891528E-4</v>
      </c>
    </row>
    <row r="33" spans="3:11" x14ac:dyDescent="0.35">
      <c r="F33">
        <f t="shared" si="1"/>
        <v>4</v>
      </c>
      <c r="H33">
        <v>2</v>
      </c>
      <c r="I33" s="1">
        <f t="shared" si="2"/>
        <v>2.5974025974025976E-2</v>
      </c>
      <c r="K33">
        <f>E21*G23*I33</f>
        <v>1.3175230566534913E-4</v>
      </c>
    </row>
    <row r="34" spans="3:11" x14ac:dyDescent="0.35">
      <c r="C34" s="11"/>
      <c r="E34">
        <f>F25</f>
        <v>6</v>
      </c>
      <c r="F34">
        <f>E34-1</f>
        <v>5</v>
      </c>
      <c r="H34">
        <v>0</v>
      </c>
      <c r="I34">
        <f t="shared" si="2"/>
        <v>0.58874458874458879</v>
      </c>
      <c r="K34">
        <f>E21*G17*I36</f>
        <v>5.4896794027228801E-4</v>
      </c>
    </row>
    <row r="35" spans="3:11" x14ac:dyDescent="0.35">
      <c r="E35">
        <f t="shared" ref="E35:E42" si="3">F26</f>
        <v>6</v>
      </c>
      <c r="F35">
        <f t="shared" ref="F35:F42" si="4">E35-1</f>
        <v>5</v>
      </c>
      <c r="H35">
        <v>1</v>
      </c>
      <c r="I35">
        <f t="shared" si="2"/>
        <v>0.36796536796536794</v>
      </c>
      <c r="K35">
        <f>E21*G20*I36</f>
        <v>3.659786268481921E-4</v>
      </c>
    </row>
    <row r="36" spans="3:11" x14ac:dyDescent="0.35">
      <c r="E36">
        <f t="shared" si="3"/>
        <v>6</v>
      </c>
      <c r="F36">
        <f t="shared" si="4"/>
        <v>5</v>
      </c>
      <c r="H36">
        <v>2</v>
      </c>
      <c r="I36" s="1">
        <f t="shared" si="2"/>
        <v>4.3290043290043288E-2</v>
      </c>
      <c r="K36">
        <f>E21*G23*I36</f>
        <v>2.1958717610891522E-4</v>
      </c>
    </row>
    <row r="37" spans="3:11" x14ac:dyDescent="0.35">
      <c r="E37">
        <f t="shared" si="3"/>
        <v>5</v>
      </c>
      <c r="F37">
        <f t="shared" si="4"/>
        <v>4</v>
      </c>
      <c r="H37">
        <v>0</v>
      </c>
      <c r="I37">
        <f t="shared" si="2"/>
        <v>0.66233766233766234</v>
      </c>
      <c r="K37">
        <f>E21*G17*I39</f>
        <v>3.2938076416337287E-4</v>
      </c>
    </row>
    <row r="38" spans="3:11" x14ac:dyDescent="0.35">
      <c r="E38">
        <f t="shared" si="3"/>
        <v>5</v>
      </c>
      <c r="F38">
        <f t="shared" si="4"/>
        <v>4</v>
      </c>
      <c r="H38">
        <v>1</v>
      </c>
      <c r="I38">
        <f t="shared" si="2"/>
        <v>0.31168831168831168</v>
      </c>
      <c r="K38">
        <f>E21*G20*I39</f>
        <v>2.1958717610891528E-4</v>
      </c>
    </row>
    <row r="39" spans="3:11" x14ac:dyDescent="0.35">
      <c r="E39">
        <f t="shared" si="3"/>
        <v>5</v>
      </c>
      <c r="F39">
        <f t="shared" si="4"/>
        <v>4</v>
      </c>
      <c r="H39">
        <v>2</v>
      </c>
      <c r="I39" s="1">
        <f t="shared" si="2"/>
        <v>2.5974025974025976E-2</v>
      </c>
      <c r="K39">
        <f>E21*G23*I39</f>
        <v>1.3175230566534913E-4</v>
      </c>
    </row>
    <row r="40" spans="3:11" x14ac:dyDescent="0.35">
      <c r="E40">
        <f t="shared" si="3"/>
        <v>4</v>
      </c>
      <c r="F40">
        <f t="shared" si="4"/>
        <v>3</v>
      </c>
      <c r="H40">
        <v>0</v>
      </c>
      <c r="I40">
        <f t="shared" si="2"/>
        <v>0.74025974025974028</v>
      </c>
      <c r="K40">
        <f>E21*G17*I42</f>
        <v>1.6469038208168644E-4</v>
      </c>
    </row>
    <row r="41" spans="3:11" x14ac:dyDescent="0.35">
      <c r="E41">
        <f t="shared" si="3"/>
        <v>4</v>
      </c>
      <c r="F41">
        <f t="shared" si="4"/>
        <v>3</v>
      </c>
      <c r="H41">
        <v>1</v>
      </c>
      <c r="I41">
        <f t="shared" si="2"/>
        <v>0.24675324675324675</v>
      </c>
      <c r="K41">
        <f>E21*G20*I42</f>
        <v>1.0979358805445764E-4</v>
      </c>
    </row>
    <row r="42" spans="3:11" x14ac:dyDescent="0.35">
      <c r="E42">
        <f t="shared" si="3"/>
        <v>4</v>
      </c>
      <c r="F42">
        <f t="shared" si="4"/>
        <v>3</v>
      </c>
      <c r="H42">
        <v>2</v>
      </c>
      <c r="I42" s="1">
        <f t="shared" si="2"/>
        <v>1.2987012987012988E-2</v>
      </c>
      <c r="K42">
        <f>E21*G23*I42</f>
        <v>6.5876152832674566E-5</v>
      </c>
    </row>
    <row r="43" spans="3:11" x14ac:dyDescent="0.35">
      <c r="E43">
        <f>E34</f>
        <v>6</v>
      </c>
      <c r="F43">
        <f>E43-2</f>
        <v>4</v>
      </c>
      <c r="H43">
        <v>0</v>
      </c>
      <c r="I43">
        <f t="shared" si="2"/>
        <v>0.66233766233766234</v>
      </c>
      <c r="K43">
        <f>E21*G17*I45</f>
        <v>3.2938076416337287E-4</v>
      </c>
    </row>
    <row r="44" spans="3:11" x14ac:dyDescent="0.35">
      <c r="E44">
        <f t="shared" ref="E44:E51" si="5">E35</f>
        <v>6</v>
      </c>
      <c r="F44">
        <f t="shared" ref="F44:F51" si="6">E44-2</f>
        <v>4</v>
      </c>
      <c r="H44">
        <v>1</v>
      </c>
      <c r="I44">
        <f t="shared" si="2"/>
        <v>0.31168831168831168</v>
      </c>
      <c r="K44">
        <f>E21*G20*I45</f>
        <v>2.1958717610891528E-4</v>
      </c>
    </row>
    <row r="45" spans="3:11" x14ac:dyDescent="0.35">
      <c r="E45">
        <f t="shared" si="5"/>
        <v>6</v>
      </c>
      <c r="F45">
        <f t="shared" si="6"/>
        <v>4</v>
      </c>
      <c r="H45">
        <v>2</v>
      </c>
      <c r="I45" s="1">
        <f t="shared" si="2"/>
        <v>2.5974025974025976E-2</v>
      </c>
      <c r="K45">
        <f>E21*G23*I45</f>
        <v>1.3175230566534913E-4</v>
      </c>
    </row>
    <row r="46" spans="3:11" x14ac:dyDescent="0.35">
      <c r="E46">
        <f t="shared" si="5"/>
        <v>5</v>
      </c>
      <c r="F46">
        <f t="shared" si="6"/>
        <v>3</v>
      </c>
      <c r="H46">
        <v>0</v>
      </c>
      <c r="I46">
        <f t="shared" si="2"/>
        <v>0.74025974025974028</v>
      </c>
      <c r="K46">
        <f>E21*G17*I48</f>
        <v>1.6469038208168644E-4</v>
      </c>
    </row>
    <row r="47" spans="3:11" x14ac:dyDescent="0.35">
      <c r="E47">
        <f t="shared" si="5"/>
        <v>5</v>
      </c>
      <c r="F47">
        <f t="shared" si="6"/>
        <v>3</v>
      </c>
      <c r="H47">
        <v>1</v>
      </c>
      <c r="I47">
        <f t="shared" si="2"/>
        <v>0.24675324675324675</v>
      </c>
      <c r="K47">
        <f>E21*G20*I48</f>
        <v>1.0979358805445764E-4</v>
      </c>
    </row>
    <row r="48" spans="3:11" x14ac:dyDescent="0.35">
      <c r="E48">
        <f t="shared" si="5"/>
        <v>5</v>
      </c>
      <c r="F48">
        <f t="shared" si="6"/>
        <v>3</v>
      </c>
      <c r="H48">
        <v>2</v>
      </c>
      <c r="I48" s="1">
        <f t="shared" si="2"/>
        <v>1.2987012987012988E-2</v>
      </c>
      <c r="K48">
        <f>E21*G23*I48</f>
        <v>6.5876152832674566E-5</v>
      </c>
    </row>
    <row r="49" spans="5:13" x14ac:dyDescent="0.35">
      <c r="E49">
        <f t="shared" si="5"/>
        <v>4</v>
      </c>
      <c r="F49">
        <f t="shared" si="6"/>
        <v>2</v>
      </c>
      <c r="H49">
        <v>0</v>
      </c>
      <c r="I49">
        <f t="shared" si="2"/>
        <v>0.82251082251082253</v>
      </c>
      <c r="K49">
        <f>E21*G17*I51</f>
        <v>5.4896794027228805E-5</v>
      </c>
    </row>
    <row r="50" spans="5:13" x14ac:dyDescent="0.35">
      <c r="E50">
        <f t="shared" si="5"/>
        <v>4</v>
      </c>
      <c r="F50">
        <f t="shared" si="6"/>
        <v>2</v>
      </c>
      <c r="H50">
        <v>1</v>
      </c>
      <c r="I50">
        <f t="shared" si="2"/>
        <v>0.17316017316017315</v>
      </c>
      <c r="K50">
        <f>E21*G20*I51</f>
        <v>3.6597862684819213E-5</v>
      </c>
    </row>
    <row r="51" spans="5:13" x14ac:dyDescent="0.35">
      <c r="E51">
        <f t="shared" si="5"/>
        <v>4</v>
      </c>
      <c r="F51">
        <f t="shared" si="6"/>
        <v>2</v>
      </c>
      <c r="H51">
        <v>2</v>
      </c>
      <c r="I51" s="1">
        <f t="shared" si="2"/>
        <v>4.329004329004329E-3</v>
      </c>
      <c r="K51">
        <f>E21*G23*I51</f>
        <v>2.1958717610891522E-5</v>
      </c>
      <c r="M51">
        <f>SUM(K25:K51)</f>
        <v>6.8072024593763738E-3</v>
      </c>
    </row>
    <row r="53" spans="5:13" x14ac:dyDescent="0.35">
      <c r="H53">
        <v>8</v>
      </c>
      <c r="J53">
        <v>0</v>
      </c>
      <c r="K53">
        <f>IF(J53=0,1,(FACT(H53)/(FACT(J53)*FACT(H53-J53))))*IF(($D$10-J53)=0,1,(FACT($H$7-H53)/(FACT($D$10-J53)*FACT(($H$7-H53)-($D$10-J53)))))/(FACT($H$7)/(FACT($D$10)*FACT($H$7-$D$10)))</f>
        <v>0.39393939393939392</v>
      </c>
    </row>
    <row r="54" spans="5:13" x14ac:dyDescent="0.35">
      <c r="H54">
        <v>8</v>
      </c>
      <c r="J54">
        <v>1</v>
      </c>
      <c r="K54">
        <f t="shared" ref="K54:K79" si="7">IF(J54=0,1,(FACT(H54)/(FACT(J54)*FACT(H54-J54))))*IF(($D$10-J54)=0,1,(FACT($H$7-H54)/(FACT($D$10-J54)*FACT(($H$7-H54)-($D$10-J54)))))/(FACT($H$7)/(FACT($D$10)*FACT($H$7-$D$10)))</f>
        <v>0.48484848484848486</v>
      </c>
    </row>
    <row r="55" spans="5:13" x14ac:dyDescent="0.35">
      <c r="H55">
        <v>8</v>
      </c>
      <c r="J55">
        <v>2</v>
      </c>
      <c r="K55" s="1">
        <f t="shared" si="7"/>
        <v>0.12121212121212122</v>
      </c>
    </row>
    <row r="56" spans="5:13" x14ac:dyDescent="0.35">
      <c r="H56">
        <v>7</v>
      </c>
      <c r="J56">
        <v>0</v>
      </c>
      <c r="K56">
        <f t="shared" si="7"/>
        <v>0.45454545454545453</v>
      </c>
    </row>
    <row r="57" spans="5:13" x14ac:dyDescent="0.35">
      <c r="H57">
        <v>7</v>
      </c>
      <c r="J57">
        <v>1</v>
      </c>
      <c r="K57">
        <f t="shared" si="7"/>
        <v>0.45454545454545453</v>
      </c>
    </row>
    <row r="58" spans="5:13" x14ac:dyDescent="0.35">
      <c r="H58">
        <v>7</v>
      </c>
      <c r="J58">
        <v>2</v>
      </c>
      <c r="K58" s="1">
        <f t="shared" si="7"/>
        <v>9.0909090909090912E-2</v>
      </c>
    </row>
    <row r="59" spans="5:13" x14ac:dyDescent="0.35">
      <c r="H59">
        <v>6</v>
      </c>
      <c r="J59">
        <v>0</v>
      </c>
      <c r="K59">
        <f t="shared" si="7"/>
        <v>0.51948051948051943</v>
      </c>
    </row>
    <row r="60" spans="5:13" x14ac:dyDescent="0.35">
      <c r="H60">
        <v>6</v>
      </c>
      <c r="J60">
        <v>1</v>
      </c>
      <c r="K60">
        <f t="shared" si="7"/>
        <v>0.41558441558441561</v>
      </c>
    </row>
    <row r="61" spans="5:13" x14ac:dyDescent="0.35">
      <c r="H61">
        <v>6</v>
      </c>
      <c r="J61">
        <v>2</v>
      </c>
      <c r="K61" s="1">
        <f t="shared" si="7"/>
        <v>6.4935064935064929E-2</v>
      </c>
    </row>
    <row r="62" spans="5:13" x14ac:dyDescent="0.35">
      <c r="H62">
        <v>7</v>
      </c>
      <c r="J62">
        <v>0</v>
      </c>
      <c r="K62">
        <f t="shared" si="7"/>
        <v>0.45454545454545453</v>
      </c>
    </row>
    <row r="63" spans="5:13" x14ac:dyDescent="0.35">
      <c r="H63">
        <v>7</v>
      </c>
      <c r="J63">
        <v>1</v>
      </c>
      <c r="K63">
        <f t="shared" si="7"/>
        <v>0.45454545454545453</v>
      </c>
    </row>
    <row r="64" spans="5:13" x14ac:dyDescent="0.35">
      <c r="H64">
        <v>7</v>
      </c>
      <c r="J64">
        <v>2</v>
      </c>
      <c r="K64" s="1">
        <f t="shared" si="7"/>
        <v>9.0909090909090912E-2</v>
      </c>
    </row>
    <row r="65" spans="7:11" x14ac:dyDescent="0.35">
      <c r="H65">
        <v>6</v>
      </c>
      <c r="J65">
        <v>0</v>
      </c>
      <c r="K65">
        <f t="shared" si="7"/>
        <v>0.51948051948051943</v>
      </c>
    </row>
    <row r="66" spans="7:11" x14ac:dyDescent="0.35">
      <c r="H66">
        <v>6</v>
      </c>
      <c r="J66">
        <v>1</v>
      </c>
      <c r="K66">
        <f t="shared" si="7"/>
        <v>0.41558441558441561</v>
      </c>
    </row>
    <row r="67" spans="7:11" x14ac:dyDescent="0.35">
      <c r="H67">
        <v>6</v>
      </c>
      <c r="J67">
        <v>2</v>
      </c>
      <c r="K67" s="1">
        <f t="shared" si="7"/>
        <v>6.4935064935064929E-2</v>
      </c>
    </row>
    <row r="68" spans="7:11" x14ac:dyDescent="0.35">
      <c r="H68">
        <v>5</v>
      </c>
      <c r="J68">
        <v>0</v>
      </c>
      <c r="K68">
        <f t="shared" si="7"/>
        <v>0.58874458874458879</v>
      </c>
    </row>
    <row r="69" spans="7:11" x14ac:dyDescent="0.35">
      <c r="H69">
        <v>5</v>
      </c>
      <c r="J69">
        <v>1</v>
      </c>
      <c r="K69">
        <f t="shared" si="7"/>
        <v>0.36796536796536794</v>
      </c>
    </row>
    <row r="70" spans="7:11" x14ac:dyDescent="0.35">
      <c r="H70">
        <v>5</v>
      </c>
      <c r="J70">
        <v>2</v>
      </c>
      <c r="K70" s="1">
        <f t="shared" si="7"/>
        <v>4.3290043290043288E-2</v>
      </c>
    </row>
    <row r="71" spans="7:11" x14ac:dyDescent="0.35">
      <c r="H71">
        <v>6</v>
      </c>
      <c r="J71">
        <v>0</v>
      </c>
      <c r="K71">
        <f t="shared" si="7"/>
        <v>0.51948051948051943</v>
      </c>
    </row>
    <row r="72" spans="7:11" x14ac:dyDescent="0.35">
      <c r="H72">
        <v>6</v>
      </c>
      <c r="J72">
        <v>1</v>
      </c>
      <c r="K72">
        <f t="shared" si="7"/>
        <v>0.41558441558441561</v>
      </c>
    </row>
    <row r="73" spans="7:11" x14ac:dyDescent="0.35">
      <c r="H73">
        <v>6</v>
      </c>
      <c r="J73">
        <v>2</v>
      </c>
      <c r="K73" s="1">
        <f t="shared" si="7"/>
        <v>6.4935064935064929E-2</v>
      </c>
    </row>
    <row r="74" spans="7:11" x14ac:dyDescent="0.35">
      <c r="H74">
        <v>5</v>
      </c>
      <c r="J74">
        <v>0</v>
      </c>
      <c r="K74">
        <f t="shared" si="7"/>
        <v>0.58874458874458879</v>
      </c>
    </row>
    <row r="75" spans="7:11" x14ac:dyDescent="0.35">
      <c r="H75">
        <v>5</v>
      </c>
      <c r="J75">
        <v>1</v>
      </c>
      <c r="K75">
        <f t="shared" si="7"/>
        <v>0.36796536796536794</v>
      </c>
    </row>
    <row r="76" spans="7:11" x14ac:dyDescent="0.35">
      <c r="H76">
        <v>5</v>
      </c>
      <c r="J76">
        <v>2</v>
      </c>
      <c r="K76" s="1">
        <f t="shared" si="7"/>
        <v>4.3290043290043288E-2</v>
      </c>
    </row>
    <row r="77" spans="7:11" x14ac:dyDescent="0.35">
      <c r="H77">
        <v>4</v>
      </c>
      <c r="J77">
        <v>0</v>
      </c>
      <c r="K77">
        <f t="shared" si="7"/>
        <v>0.66233766233766234</v>
      </c>
    </row>
    <row r="78" spans="7:11" x14ac:dyDescent="0.35">
      <c r="H78">
        <v>4</v>
      </c>
      <c r="J78">
        <v>1</v>
      </c>
      <c r="K78">
        <f t="shared" si="7"/>
        <v>0.31168831168831168</v>
      </c>
    </row>
    <row r="79" spans="7:11" x14ac:dyDescent="0.35">
      <c r="H79">
        <v>4</v>
      </c>
      <c r="J79">
        <v>2</v>
      </c>
      <c r="K79" s="1">
        <f>IF(J79=0,1,(FACT(H79)/(FACT(J79)*FACT(H79-J79))))*IF(($D$10-J79)=0,1,(FACT($H$7-H79)/(FACT($D$10-J79)*FACT(($H$7-H79)-($D$10-J79)))))/(FACT($H$7)/(FACT($D$10)*FACT($H$7-$D$10)))</f>
        <v>2.5974025974025976E-2</v>
      </c>
    </row>
    <row r="80" spans="7:11" x14ac:dyDescent="0.35">
      <c r="G80">
        <v>8</v>
      </c>
      <c r="H80">
        <f>G80-1</f>
        <v>7</v>
      </c>
      <c r="J80">
        <v>0</v>
      </c>
      <c r="K80" s="2">
        <f t="shared" ref="K80:K133" si="8">IF(J80=0,1,(FACT(H80)/(FACT(J80)*FACT(H80-J80))))*IF(($D$10-J80)=0,1,(FACT($H$7-H80)/(FACT($D$10-J80)*FACT(($H$7-H80)-($D$10-J80)))))/(FACT($H$7)/(FACT($D$10)*FACT($H$7-$D$10)))</f>
        <v>0.45454545454545453</v>
      </c>
    </row>
    <row r="81" spans="7:11" x14ac:dyDescent="0.35">
      <c r="G81">
        <v>8</v>
      </c>
      <c r="H81">
        <f t="shared" ref="H81:H106" si="9">G81-1</f>
        <v>7</v>
      </c>
      <c r="J81">
        <v>1</v>
      </c>
      <c r="K81" s="2">
        <f t="shared" si="8"/>
        <v>0.45454545454545453</v>
      </c>
    </row>
    <row r="82" spans="7:11" x14ac:dyDescent="0.35">
      <c r="G82">
        <v>8</v>
      </c>
      <c r="H82">
        <f t="shared" si="9"/>
        <v>7</v>
      </c>
      <c r="J82">
        <v>2</v>
      </c>
      <c r="K82" s="1">
        <f t="shared" si="8"/>
        <v>9.0909090909090912E-2</v>
      </c>
    </row>
    <row r="83" spans="7:11" x14ac:dyDescent="0.35">
      <c r="G83">
        <v>7</v>
      </c>
      <c r="H83">
        <f t="shared" si="9"/>
        <v>6</v>
      </c>
      <c r="J83">
        <v>0</v>
      </c>
      <c r="K83" s="2">
        <f t="shared" si="8"/>
        <v>0.51948051948051943</v>
      </c>
    </row>
    <row r="84" spans="7:11" x14ac:dyDescent="0.35">
      <c r="G84">
        <v>7</v>
      </c>
      <c r="H84">
        <f t="shared" si="9"/>
        <v>6</v>
      </c>
      <c r="J84">
        <v>1</v>
      </c>
      <c r="K84" s="2">
        <f t="shared" si="8"/>
        <v>0.41558441558441561</v>
      </c>
    </row>
    <row r="85" spans="7:11" x14ac:dyDescent="0.35">
      <c r="G85">
        <v>7</v>
      </c>
      <c r="H85">
        <f t="shared" si="9"/>
        <v>6</v>
      </c>
      <c r="J85">
        <v>2</v>
      </c>
      <c r="K85" s="1">
        <f t="shared" si="8"/>
        <v>6.4935064935064929E-2</v>
      </c>
    </row>
    <row r="86" spans="7:11" x14ac:dyDescent="0.35">
      <c r="G86">
        <v>6</v>
      </c>
      <c r="H86">
        <f t="shared" si="9"/>
        <v>5</v>
      </c>
      <c r="J86">
        <v>0</v>
      </c>
      <c r="K86" s="2">
        <f t="shared" si="8"/>
        <v>0.58874458874458879</v>
      </c>
    </row>
    <row r="87" spans="7:11" x14ac:dyDescent="0.35">
      <c r="G87">
        <v>6</v>
      </c>
      <c r="H87">
        <f t="shared" si="9"/>
        <v>5</v>
      </c>
      <c r="J87">
        <v>1</v>
      </c>
      <c r="K87" s="2">
        <f t="shared" si="8"/>
        <v>0.36796536796536794</v>
      </c>
    </row>
    <row r="88" spans="7:11" x14ac:dyDescent="0.35">
      <c r="G88">
        <v>6</v>
      </c>
      <c r="H88">
        <f t="shared" si="9"/>
        <v>5</v>
      </c>
      <c r="J88">
        <v>2</v>
      </c>
      <c r="K88" s="1">
        <f t="shared" si="8"/>
        <v>4.3290043290043288E-2</v>
      </c>
    </row>
    <row r="89" spans="7:11" x14ac:dyDescent="0.35">
      <c r="G89">
        <v>7</v>
      </c>
      <c r="H89">
        <f t="shared" si="9"/>
        <v>6</v>
      </c>
      <c r="J89">
        <v>0</v>
      </c>
      <c r="K89" s="2">
        <f t="shared" si="8"/>
        <v>0.51948051948051943</v>
      </c>
    </row>
    <row r="90" spans="7:11" x14ac:dyDescent="0.35">
      <c r="G90">
        <v>7</v>
      </c>
      <c r="H90">
        <f t="shared" si="9"/>
        <v>6</v>
      </c>
      <c r="J90">
        <v>1</v>
      </c>
      <c r="K90" s="2">
        <f t="shared" si="8"/>
        <v>0.41558441558441561</v>
      </c>
    </row>
    <row r="91" spans="7:11" x14ac:dyDescent="0.35">
      <c r="G91">
        <v>7</v>
      </c>
      <c r="H91">
        <f t="shared" si="9"/>
        <v>6</v>
      </c>
      <c r="J91">
        <v>2</v>
      </c>
      <c r="K91" s="1">
        <f t="shared" si="8"/>
        <v>6.4935064935064929E-2</v>
      </c>
    </row>
    <row r="92" spans="7:11" x14ac:dyDescent="0.35">
      <c r="G92">
        <v>6</v>
      </c>
      <c r="H92">
        <f t="shared" si="9"/>
        <v>5</v>
      </c>
      <c r="J92">
        <v>0</v>
      </c>
      <c r="K92" s="2">
        <f t="shared" si="8"/>
        <v>0.58874458874458879</v>
      </c>
    </row>
    <row r="93" spans="7:11" x14ac:dyDescent="0.35">
      <c r="G93">
        <v>6</v>
      </c>
      <c r="H93">
        <f t="shared" si="9"/>
        <v>5</v>
      </c>
      <c r="J93">
        <v>1</v>
      </c>
      <c r="K93" s="2">
        <f t="shared" si="8"/>
        <v>0.36796536796536794</v>
      </c>
    </row>
    <row r="94" spans="7:11" x14ac:dyDescent="0.35">
      <c r="G94">
        <v>6</v>
      </c>
      <c r="H94">
        <f t="shared" si="9"/>
        <v>5</v>
      </c>
      <c r="J94">
        <v>2</v>
      </c>
      <c r="K94" s="1">
        <f t="shared" si="8"/>
        <v>4.3290043290043288E-2</v>
      </c>
    </row>
    <row r="95" spans="7:11" x14ac:dyDescent="0.35">
      <c r="G95">
        <v>5</v>
      </c>
      <c r="H95">
        <f t="shared" si="9"/>
        <v>4</v>
      </c>
      <c r="J95">
        <v>0</v>
      </c>
      <c r="K95" s="2">
        <f t="shared" si="8"/>
        <v>0.66233766233766234</v>
      </c>
    </row>
    <row r="96" spans="7:11" x14ac:dyDescent="0.35">
      <c r="G96">
        <v>5</v>
      </c>
      <c r="H96">
        <f t="shared" si="9"/>
        <v>4</v>
      </c>
      <c r="J96">
        <v>1</v>
      </c>
      <c r="K96" s="2">
        <f t="shared" si="8"/>
        <v>0.31168831168831168</v>
      </c>
    </row>
    <row r="97" spans="7:11" x14ac:dyDescent="0.35">
      <c r="G97">
        <v>5</v>
      </c>
      <c r="H97">
        <f t="shared" si="9"/>
        <v>4</v>
      </c>
      <c r="J97">
        <v>2</v>
      </c>
      <c r="K97" s="1">
        <f t="shared" si="8"/>
        <v>2.5974025974025976E-2</v>
      </c>
    </row>
    <row r="98" spans="7:11" x14ac:dyDescent="0.35">
      <c r="G98">
        <v>6</v>
      </c>
      <c r="H98">
        <f t="shared" si="9"/>
        <v>5</v>
      </c>
      <c r="J98">
        <v>0</v>
      </c>
      <c r="K98" s="2">
        <f t="shared" si="8"/>
        <v>0.58874458874458879</v>
      </c>
    </row>
    <row r="99" spans="7:11" x14ac:dyDescent="0.35">
      <c r="G99">
        <v>6</v>
      </c>
      <c r="H99">
        <f t="shared" si="9"/>
        <v>5</v>
      </c>
      <c r="J99">
        <v>1</v>
      </c>
      <c r="K99" s="2">
        <f t="shared" si="8"/>
        <v>0.36796536796536794</v>
      </c>
    </row>
    <row r="100" spans="7:11" x14ac:dyDescent="0.35">
      <c r="G100">
        <v>6</v>
      </c>
      <c r="H100">
        <f t="shared" si="9"/>
        <v>5</v>
      </c>
      <c r="J100">
        <v>2</v>
      </c>
      <c r="K100" s="1">
        <f t="shared" si="8"/>
        <v>4.3290043290043288E-2</v>
      </c>
    </row>
    <row r="101" spans="7:11" x14ac:dyDescent="0.35">
      <c r="G101">
        <v>5</v>
      </c>
      <c r="H101">
        <f t="shared" si="9"/>
        <v>4</v>
      </c>
      <c r="J101">
        <v>0</v>
      </c>
      <c r="K101" s="2">
        <f t="shared" si="8"/>
        <v>0.66233766233766234</v>
      </c>
    </row>
    <row r="102" spans="7:11" x14ac:dyDescent="0.35">
      <c r="G102">
        <v>5</v>
      </c>
      <c r="H102">
        <f t="shared" si="9"/>
        <v>4</v>
      </c>
      <c r="J102">
        <v>1</v>
      </c>
      <c r="K102" s="2">
        <f t="shared" si="8"/>
        <v>0.31168831168831168</v>
      </c>
    </row>
    <row r="103" spans="7:11" x14ac:dyDescent="0.35">
      <c r="G103">
        <v>5</v>
      </c>
      <c r="H103">
        <f t="shared" si="9"/>
        <v>4</v>
      </c>
      <c r="J103">
        <v>2</v>
      </c>
      <c r="K103" s="1">
        <f t="shared" si="8"/>
        <v>2.5974025974025976E-2</v>
      </c>
    </row>
    <row r="104" spans="7:11" x14ac:dyDescent="0.35">
      <c r="G104">
        <v>4</v>
      </c>
      <c r="H104">
        <f t="shared" si="9"/>
        <v>3</v>
      </c>
      <c r="J104">
        <v>0</v>
      </c>
      <c r="K104" s="2">
        <f t="shared" si="8"/>
        <v>0.74025974025974028</v>
      </c>
    </row>
    <row r="105" spans="7:11" x14ac:dyDescent="0.35">
      <c r="G105">
        <v>4</v>
      </c>
      <c r="H105">
        <f t="shared" si="9"/>
        <v>3</v>
      </c>
      <c r="J105">
        <v>1</v>
      </c>
      <c r="K105" s="2">
        <f t="shared" si="8"/>
        <v>0.24675324675324675</v>
      </c>
    </row>
    <row r="106" spans="7:11" x14ac:dyDescent="0.35">
      <c r="G106">
        <v>4</v>
      </c>
      <c r="H106">
        <f t="shared" si="9"/>
        <v>3</v>
      </c>
      <c r="J106">
        <v>2</v>
      </c>
      <c r="K106" s="1">
        <f t="shared" si="8"/>
        <v>1.2987012987012988E-2</v>
      </c>
    </row>
    <row r="107" spans="7:11" x14ac:dyDescent="0.35">
      <c r="G107">
        <v>8</v>
      </c>
      <c r="H107">
        <f>G107-2</f>
        <v>6</v>
      </c>
      <c r="J107">
        <v>0</v>
      </c>
      <c r="K107" s="2">
        <f t="shared" si="8"/>
        <v>0.51948051948051943</v>
      </c>
    </row>
    <row r="108" spans="7:11" x14ac:dyDescent="0.35">
      <c r="G108">
        <v>8</v>
      </c>
      <c r="H108">
        <f t="shared" ref="H108:H133" si="10">G108-2</f>
        <v>6</v>
      </c>
      <c r="J108">
        <v>1</v>
      </c>
      <c r="K108" s="2">
        <f t="shared" si="8"/>
        <v>0.41558441558441561</v>
      </c>
    </row>
    <row r="109" spans="7:11" x14ac:dyDescent="0.35">
      <c r="G109">
        <v>8</v>
      </c>
      <c r="H109">
        <f t="shared" si="10"/>
        <v>6</v>
      </c>
      <c r="J109">
        <v>2</v>
      </c>
      <c r="K109" s="1">
        <f t="shared" si="8"/>
        <v>6.4935064935064929E-2</v>
      </c>
    </row>
    <row r="110" spans="7:11" x14ac:dyDescent="0.35">
      <c r="G110">
        <v>7</v>
      </c>
      <c r="H110">
        <f t="shared" si="10"/>
        <v>5</v>
      </c>
      <c r="J110">
        <v>0</v>
      </c>
      <c r="K110" s="2">
        <f t="shared" si="8"/>
        <v>0.58874458874458879</v>
      </c>
    </row>
    <row r="111" spans="7:11" x14ac:dyDescent="0.35">
      <c r="G111">
        <v>7</v>
      </c>
      <c r="H111">
        <f t="shared" si="10"/>
        <v>5</v>
      </c>
      <c r="J111">
        <v>1</v>
      </c>
      <c r="K111" s="2">
        <f t="shared" si="8"/>
        <v>0.36796536796536794</v>
      </c>
    </row>
    <row r="112" spans="7:11" x14ac:dyDescent="0.35">
      <c r="G112">
        <v>7</v>
      </c>
      <c r="H112">
        <f t="shared" si="10"/>
        <v>5</v>
      </c>
      <c r="J112">
        <v>2</v>
      </c>
      <c r="K112" s="1">
        <f t="shared" si="8"/>
        <v>4.3290043290043288E-2</v>
      </c>
    </row>
    <row r="113" spans="7:11" x14ac:dyDescent="0.35">
      <c r="G113">
        <v>6</v>
      </c>
      <c r="H113">
        <f t="shared" si="10"/>
        <v>4</v>
      </c>
      <c r="J113">
        <v>0</v>
      </c>
      <c r="K113" s="2">
        <f t="shared" si="8"/>
        <v>0.66233766233766234</v>
      </c>
    </row>
    <row r="114" spans="7:11" x14ac:dyDescent="0.35">
      <c r="G114">
        <v>6</v>
      </c>
      <c r="H114">
        <f t="shared" si="10"/>
        <v>4</v>
      </c>
      <c r="J114">
        <v>1</v>
      </c>
      <c r="K114" s="2">
        <f t="shared" si="8"/>
        <v>0.31168831168831168</v>
      </c>
    </row>
    <row r="115" spans="7:11" x14ac:dyDescent="0.35">
      <c r="G115">
        <v>6</v>
      </c>
      <c r="H115">
        <f t="shared" si="10"/>
        <v>4</v>
      </c>
      <c r="J115">
        <v>2</v>
      </c>
      <c r="K115" s="1">
        <f t="shared" si="8"/>
        <v>2.5974025974025976E-2</v>
      </c>
    </row>
    <row r="116" spans="7:11" x14ac:dyDescent="0.35">
      <c r="G116">
        <v>7</v>
      </c>
      <c r="H116">
        <f t="shared" si="10"/>
        <v>5</v>
      </c>
      <c r="J116">
        <v>0</v>
      </c>
      <c r="K116" s="2">
        <f t="shared" si="8"/>
        <v>0.58874458874458879</v>
      </c>
    </row>
    <row r="117" spans="7:11" x14ac:dyDescent="0.35">
      <c r="G117">
        <v>7</v>
      </c>
      <c r="H117">
        <f t="shared" si="10"/>
        <v>5</v>
      </c>
      <c r="J117">
        <v>1</v>
      </c>
      <c r="K117" s="2">
        <f t="shared" si="8"/>
        <v>0.36796536796536794</v>
      </c>
    </row>
    <row r="118" spans="7:11" x14ac:dyDescent="0.35">
      <c r="G118">
        <v>7</v>
      </c>
      <c r="H118">
        <f t="shared" si="10"/>
        <v>5</v>
      </c>
      <c r="J118">
        <v>2</v>
      </c>
      <c r="K118" s="1">
        <f t="shared" si="8"/>
        <v>4.3290043290043288E-2</v>
      </c>
    </row>
    <row r="119" spans="7:11" x14ac:dyDescent="0.35">
      <c r="G119">
        <v>6</v>
      </c>
      <c r="H119">
        <f t="shared" si="10"/>
        <v>4</v>
      </c>
      <c r="J119">
        <v>0</v>
      </c>
      <c r="K119" s="2">
        <f t="shared" si="8"/>
        <v>0.66233766233766234</v>
      </c>
    </row>
    <row r="120" spans="7:11" x14ac:dyDescent="0.35">
      <c r="G120">
        <v>6</v>
      </c>
      <c r="H120">
        <f t="shared" si="10"/>
        <v>4</v>
      </c>
      <c r="J120">
        <v>1</v>
      </c>
      <c r="K120" s="2">
        <f t="shared" si="8"/>
        <v>0.31168831168831168</v>
      </c>
    </row>
    <row r="121" spans="7:11" x14ac:dyDescent="0.35">
      <c r="G121">
        <v>6</v>
      </c>
      <c r="H121">
        <f t="shared" si="10"/>
        <v>4</v>
      </c>
      <c r="J121">
        <v>2</v>
      </c>
      <c r="K121" s="1">
        <f t="shared" si="8"/>
        <v>2.5974025974025976E-2</v>
      </c>
    </row>
    <row r="122" spans="7:11" x14ac:dyDescent="0.35">
      <c r="G122">
        <v>5</v>
      </c>
      <c r="H122">
        <f t="shared" si="10"/>
        <v>3</v>
      </c>
      <c r="J122">
        <v>0</v>
      </c>
      <c r="K122" s="2">
        <f t="shared" si="8"/>
        <v>0.74025974025974028</v>
      </c>
    </row>
    <row r="123" spans="7:11" x14ac:dyDescent="0.35">
      <c r="G123">
        <v>5</v>
      </c>
      <c r="H123">
        <f t="shared" si="10"/>
        <v>3</v>
      </c>
      <c r="J123">
        <v>1</v>
      </c>
      <c r="K123" s="2">
        <f t="shared" si="8"/>
        <v>0.24675324675324675</v>
      </c>
    </row>
    <row r="124" spans="7:11" x14ac:dyDescent="0.35">
      <c r="G124">
        <v>5</v>
      </c>
      <c r="H124">
        <f t="shared" si="10"/>
        <v>3</v>
      </c>
      <c r="J124">
        <v>2</v>
      </c>
      <c r="K124" s="1">
        <f t="shared" si="8"/>
        <v>1.2987012987012988E-2</v>
      </c>
    </row>
    <row r="125" spans="7:11" x14ac:dyDescent="0.35">
      <c r="G125">
        <v>6</v>
      </c>
      <c r="H125">
        <f t="shared" si="10"/>
        <v>4</v>
      </c>
      <c r="J125">
        <v>0</v>
      </c>
      <c r="K125" s="2">
        <f t="shared" si="8"/>
        <v>0.66233766233766234</v>
      </c>
    </row>
    <row r="126" spans="7:11" x14ac:dyDescent="0.35">
      <c r="G126">
        <v>6</v>
      </c>
      <c r="H126">
        <f t="shared" si="10"/>
        <v>4</v>
      </c>
      <c r="J126">
        <v>1</v>
      </c>
      <c r="K126" s="2">
        <f t="shared" si="8"/>
        <v>0.31168831168831168</v>
      </c>
    </row>
    <row r="127" spans="7:11" x14ac:dyDescent="0.35">
      <c r="G127">
        <v>6</v>
      </c>
      <c r="H127">
        <f t="shared" si="10"/>
        <v>4</v>
      </c>
      <c r="J127">
        <v>2</v>
      </c>
      <c r="K127" s="1">
        <f t="shared" si="8"/>
        <v>2.5974025974025976E-2</v>
      </c>
    </row>
    <row r="128" spans="7:11" x14ac:dyDescent="0.35">
      <c r="G128">
        <v>5</v>
      </c>
      <c r="H128">
        <f t="shared" si="10"/>
        <v>3</v>
      </c>
      <c r="J128">
        <v>0</v>
      </c>
      <c r="K128" s="2">
        <f t="shared" si="8"/>
        <v>0.74025974025974028</v>
      </c>
    </row>
    <row r="129" spans="7:11" x14ac:dyDescent="0.35">
      <c r="G129">
        <v>5</v>
      </c>
      <c r="H129">
        <f t="shared" si="10"/>
        <v>3</v>
      </c>
      <c r="J129">
        <v>1</v>
      </c>
      <c r="K129" s="2">
        <f t="shared" si="8"/>
        <v>0.24675324675324675</v>
      </c>
    </row>
    <row r="130" spans="7:11" x14ac:dyDescent="0.35">
      <c r="G130">
        <v>5</v>
      </c>
      <c r="H130">
        <f t="shared" si="10"/>
        <v>3</v>
      </c>
      <c r="J130">
        <v>2</v>
      </c>
      <c r="K130" s="1">
        <f t="shared" si="8"/>
        <v>1.2987012987012988E-2</v>
      </c>
    </row>
    <row r="131" spans="7:11" x14ac:dyDescent="0.35">
      <c r="G131">
        <v>4</v>
      </c>
      <c r="H131">
        <f t="shared" si="10"/>
        <v>2</v>
      </c>
      <c r="J131">
        <v>0</v>
      </c>
      <c r="K131" s="2">
        <f t="shared" si="8"/>
        <v>0.82251082251082253</v>
      </c>
    </row>
    <row r="132" spans="7:11" x14ac:dyDescent="0.35">
      <c r="G132">
        <v>4</v>
      </c>
      <c r="H132">
        <f t="shared" si="10"/>
        <v>2</v>
      </c>
      <c r="J132">
        <v>1</v>
      </c>
      <c r="K132" s="2">
        <f t="shared" si="8"/>
        <v>0.17316017316017315</v>
      </c>
    </row>
    <row r="133" spans="7:11" x14ac:dyDescent="0.35">
      <c r="G133">
        <v>4</v>
      </c>
      <c r="H133">
        <f t="shared" si="10"/>
        <v>2</v>
      </c>
      <c r="J133">
        <v>2</v>
      </c>
      <c r="K133" s="1">
        <f t="shared" si="8"/>
        <v>4.329004329004329E-3</v>
      </c>
    </row>
  </sheetData>
  <mergeCells count="14">
    <mergeCell ref="P1:Q1"/>
    <mergeCell ref="R1:S1"/>
    <mergeCell ref="T1:U1"/>
    <mergeCell ref="V1:W1"/>
    <mergeCell ref="E18:E20"/>
    <mergeCell ref="E21:E23"/>
    <mergeCell ref="H1:I1"/>
    <mergeCell ref="J1:K1"/>
    <mergeCell ref="L1:M1"/>
    <mergeCell ref="N1:O1"/>
    <mergeCell ref="D1:E1"/>
    <mergeCell ref="F1:G1"/>
    <mergeCell ref="B15:B17"/>
    <mergeCell ref="E15:E17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HypergeomVerteilung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</dc:creator>
  <cp:lastModifiedBy>Galoyan</cp:lastModifiedBy>
  <dcterms:created xsi:type="dcterms:W3CDTF">2014-11-30T09:27:19Z</dcterms:created>
  <dcterms:modified xsi:type="dcterms:W3CDTF">2017-01-28T13:13:18Z</dcterms:modified>
</cp:coreProperties>
</file>